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fina Martinez\OneDrive\Escritorio\CONSOLIDADO II T 2025\"/>
    </mc:Choice>
  </mc:AlternateContent>
  <xr:revisionPtr revIDLastSave="0" documentId="8_{2808F2E8-32D6-47D9-9264-79A37021C4A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enero-junio" sheetId="3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3" l="1"/>
  <c r="G19" i="3"/>
  <c r="G18" i="3"/>
  <c r="G16" i="3"/>
  <c r="G15" i="3"/>
  <c r="G14" i="3"/>
  <c r="G11" i="3"/>
  <c r="E21" i="3"/>
  <c r="E35" i="3" l="1"/>
  <c r="B35" i="3" l="1"/>
  <c r="F11" i="3"/>
  <c r="E36" i="3"/>
  <c r="E29" i="3"/>
  <c r="B21" i="3" l="1"/>
  <c r="B22" i="3" s="1"/>
  <c r="F20" i="3" l="1"/>
  <c r="F19" i="3"/>
  <c r="F18" i="3"/>
  <c r="F17" i="3"/>
  <c r="F16" i="3"/>
  <c r="F15" i="3"/>
  <c r="F14" i="3"/>
  <c r="F21" i="3" l="1"/>
  <c r="E34" i="3"/>
  <c r="E33" i="3" l="1"/>
  <c r="E32" i="3"/>
  <c r="E43" i="3" l="1"/>
  <c r="G12" i="3" l="1"/>
  <c r="G13" i="3"/>
  <c r="C21" i="3" l="1"/>
  <c r="G39" i="3"/>
  <c r="G40" i="3"/>
  <c r="G41" i="3"/>
  <c r="G38" i="3"/>
  <c r="C37" i="3"/>
  <c r="B37" i="3"/>
  <c r="F36" i="3"/>
  <c r="E30" i="3"/>
  <c r="F30" i="3" s="1"/>
  <c r="E31" i="3"/>
  <c r="F31" i="3" s="1"/>
  <c r="F32" i="3"/>
  <c r="F33" i="3"/>
  <c r="F34" i="3"/>
  <c r="C29" i="3"/>
  <c r="C30" i="3"/>
  <c r="C31" i="3"/>
  <c r="C32" i="3"/>
  <c r="C33" i="3"/>
  <c r="C34" i="3"/>
  <c r="C35" i="3"/>
  <c r="C36" i="3"/>
  <c r="B36" i="3"/>
  <c r="B30" i="3"/>
  <c r="B31" i="3"/>
  <c r="B32" i="3"/>
  <c r="B33" i="3"/>
  <c r="B34" i="3"/>
  <c r="B29" i="3"/>
  <c r="F35" i="3"/>
  <c r="D33" i="3" l="1"/>
  <c r="D34" i="3"/>
  <c r="G33" i="3"/>
  <c r="G36" i="3"/>
  <c r="G34" i="3"/>
  <c r="G32" i="3"/>
  <c r="G31" i="3"/>
  <c r="G30" i="3"/>
  <c r="E28" i="3"/>
  <c r="D36" i="3"/>
  <c r="C28" i="3"/>
  <c r="F29" i="3"/>
  <c r="F28" i="3" s="1"/>
  <c r="D30" i="3"/>
  <c r="D32" i="3"/>
  <c r="D31" i="3"/>
  <c r="G17" i="3" l="1"/>
  <c r="G20" i="3"/>
  <c r="G35" i="3" l="1"/>
  <c r="D35" i="3" l="1"/>
  <c r="B28" i="3"/>
  <c r="D16" i="3" l="1"/>
  <c r="E42" i="3" l="1"/>
  <c r="F43" i="3"/>
  <c r="B43" i="3"/>
  <c r="B42" i="3" s="1"/>
  <c r="B44" i="3" s="1"/>
  <c r="C43" i="3"/>
  <c r="F42" i="3" l="1"/>
  <c r="G43" i="3"/>
  <c r="D43" i="3"/>
  <c r="D29" i="3"/>
  <c r="D28" i="3" s="1"/>
  <c r="F37" i="3"/>
  <c r="D38" i="3"/>
  <c r="D40" i="3"/>
  <c r="D41" i="3"/>
  <c r="C42" i="3"/>
  <c r="C44" i="3" s="1"/>
  <c r="D11" i="3"/>
  <c r="D12" i="3"/>
  <c r="D13" i="3"/>
  <c r="D14" i="3"/>
  <c r="D15" i="3"/>
  <c r="D17" i="3"/>
  <c r="D18" i="3"/>
  <c r="D19" i="3"/>
  <c r="D20" i="3"/>
  <c r="D21" i="3" l="1"/>
  <c r="D37" i="3"/>
  <c r="E44" i="3"/>
  <c r="G29" i="3"/>
  <c r="G28" i="3" s="1"/>
  <c r="F44" i="3"/>
  <c r="G42" i="3" l="1"/>
  <c r="D42" i="3"/>
  <c r="D44" i="3" s="1"/>
  <c r="G37" i="3" l="1"/>
  <c r="G44" i="3" s="1"/>
</calcChain>
</file>

<file path=xl/sharedStrings.xml><?xml version="1.0" encoding="utf-8"?>
<sst xmlns="http://schemas.openxmlformats.org/spreadsheetml/2006/main" count="63" uniqueCount="35">
  <si>
    <t>TOTAL</t>
  </si>
  <si>
    <t>Derechos</t>
  </si>
  <si>
    <t>Productos</t>
  </si>
  <si>
    <t>Aprovechamientos</t>
  </si>
  <si>
    <t>Contribuciones de Mejoras</t>
  </si>
  <si>
    <t>Rubro de Ingresos</t>
  </si>
  <si>
    <t>Ingreso</t>
  </si>
  <si>
    <t>Estimado</t>
  </si>
  <si>
    <t xml:space="preserve">Ampliaciones y Reducciones                        </t>
  </si>
  <si>
    <t>Modificado</t>
  </si>
  <si>
    <t>Devengado</t>
  </si>
  <si>
    <t>Recaudado</t>
  </si>
  <si>
    <t>Diferencia</t>
  </si>
  <si>
    <t>(1)</t>
  </si>
  <si>
    <t>(2)</t>
  </si>
  <si>
    <t>(3=1+2)</t>
  </si>
  <si>
    <t>(4)</t>
  </si>
  <si>
    <t>(5)</t>
  </si>
  <si>
    <t>(6=5-1)</t>
  </si>
  <si>
    <t>Impuestos</t>
  </si>
  <si>
    <t>Cuotas y Aportaciones de Seguridad Social</t>
  </si>
  <si>
    <t>Estado Analítico de Ingresos Por Fuente de Financiamiento</t>
  </si>
  <si>
    <t>Ingresos excedentes</t>
  </si>
  <si>
    <t>(En pesos)</t>
  </si>
  <si>
    <t xml:space="preserve">Estado Analítico de Ingresos Presupuestarios </t>
  </si>
  <si>
    <t>Transferencias, Asignaciones, Subsidios y Subvenciones, y Pensiones y Jubilaciones</t>
  </si>
  <si>
    <t>Gobierno del Estado de Oaxaca</t>
  </si>
  <si>
    <t>Total</t>
  </si>
  <si>
    <t>Ingresos del Poder Ejecutivo Federal o Estatal y de los Municipios</t>
  </si>
  <si>
    <t>Ingresos  de los Entes Públicos de los Poderes Legislativo y Judicial, de los Órganos Autónomos y del Setor Paraestatal o Paramunicipal , así como de las Empresas Productivas del Estado</t>
  </si>
  <si>
    <t>Ingresos Derivados de Financiamientos</t>
  </si>
  <si>
    <t>Ingresos por Ventas de Bienes,  Prestación de Servicios  y Otros Ingresos</t>
  </si>
  <si>
    <t>Participaciones,  Aportaciones, Convenios, Incentivos derivados de colaboracion fiscal y Fondos distintos de aportaciones *</t>
  </si>
  <si>
    <t>* En este apartado se incluyeron los Productos Financieros  que generan los recursos federales $ 29,664,274.00 que conforme al Plan de Cuentas se encuentran registrados en la contabilidad en Otros Ingresos y Beneficios.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</si>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</sst>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.0_-;\-* #,##0.0_-;_-* &quot;-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9">
    <xf numFmtId="0" fontId="0" fillId="0" borderId="0" xfId="0"/>
    <xf numFmtId="0" fontId="2" fillId="0" borderId="0" xfId="3"/>
    <xf numFmtId="0" fontId="0" fillId="0" borderId="1" xfId="0" applyBorder="1"/>
    <xf numFmtId="0" fontId="6" fillId="0" borderId="1" xfId="0" applyFont="1" applyBorder="1" applyAlignment="1">
      <alignment horizontal="left" vertical="center" wrapText="1"/>
    </xf>
    <xf numFmtId="41" fontId="1" fillId="0" borderId="1" xfId="1" applyNumberFormat="1" applyFont="1" applyFill="1" applyBorder="1" applyAlignment="1">
      <alignment vertical="center"/>
    </xf>
    <xf numFmtId="41" fontId="1" fillId="0" borderId="1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 indent="2"/>
    </xf>
    <xf numFmtId="0" fontId="5" fillId="0" borderId="1" xfId="0" applyFont="1" applyBorder="1" applyAlignment="1">
      <alignment horizontal="left" vertical="center" wrapText="1"/>
    </xf>
    <xf numFmtId="41" fontId="1" fillId="0" borderId="1" xfId="17" applyNumberFormat="1" applyFont="1" applyFill="1" applyBorder="1" applyAlignment="1">
      <alignment vertical="center"/>
    </xf>
    <xf numFmtId="41" fontId="3" fillId="0" borderId="1" xfId="1" applyNumberFormat="1" applyFont="1" applyFill="1" applyBorder="1" applyAlignment="1">
      <alignment vertical="center"/>
    </xf>
    <xf numFmtId="0" fontId="7" fillId="0" borderId="0" xfId="3" applyFont="1" applyAlignment="1">
      <alignment horizontal="left" indent="12"/>
    </xf>
    <xf numFmtId="0" fontId="8" fillId="0" borderId="0" xfId="0" applyFont="1"/>
    <xf numFmtId="41" fontId="0" fillId="0" borderId="0" xfId="0" applyNumberFormat="1"/>
    <xf numFmtId="41" fontId="3" fillId="0" borderId="1" xfId="1" applyNumberFormat="1" applyFont="1" applyFill="1" applyBorder="1" applyAlignment="1">
      <alignment horizontal="center" vertical="center"/>
    </xf>
    <xf numFmtId="3" fontId="0" fillId="0" borderId="0" xfId="0" applyNumberFormat="1"/>
    <xf numFmtId="43" fontId="0" fillId="0" borderId="0" xfId="1" applyFont="1"/>
    <xf numFmtId="43" fontId="0" fillId="0" borderId="0" xfId="0" applyNumberFormat="1"/>
    <xf numFmtId="4" fontId="0" fillId="0" borderId="0" xfId="0" applyNumberFormat="1"/>
    <xf numFmtId="43" fontId="0" fillId="0" borderId="0" xfId="1" applyFont="1" applyAlignment="1">
      <alignment vertical="center"/>
    </xf>
    <xf numFmtId="4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1" fontId="11" fillId="0" borderId="0" xfId="0" applyNumberFormat="1" applyFont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quotePrefix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41" fontId="12" fillId="2" borderId="1" xfId="1" applyNumberFormat="1" applyFont="1" applyFill="1" applyBorder="1" applyAlignment="1">
      <alignment vertical="center"/>
    </xf>
    <xf numFmtId="164" fontId="1" fillId="0" borderId="1" xfId="1" applyNumberFormat="1" applyFont="1" applyFill="1" applyBorder="1" applyAlignment="1">
      <alignment vertical="center"/>
    </xf>
    <xf numFmtId="164" fontId="1" fillId="0" borderId="1" xfId="1" applyNumberFormat="1" applyFont="1" applyFill="1" applyBorder="1" applyAlignment="1">
      <alignment horizontal="center" vertical="center"/>
    </xf>
    <xf numFmtId="164" fontId="10" fillId="0" borderId="1" xfId="1" applyNumberFormat="1" applyFont="1" applyFill="1" applyBorder="1" applyAlignment="1">
      <alignment vertical="center"/>
    </xf>
    <xf numFmtId="41" fontId="0" fillId="0" borderId="0" xfId="0" applyNumberFormat="1" applyAlignment="1">
      <alignment vertical="center"/>
    </xf>
    <xf numFmtId="0" fontId="9" fillId="0" borderId="0" xfId="3" applyFont="1" applyAlignment="1">
      <alignment horizontal="left" indent="6"/>
    </xf>
    <xf numFmtId="0" fontId="4" fillId="0" borderId="0" xfId="3" applyFont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justify" wrapText="1"/>
    </xf>
    <xf numFmtId="0" fontId="0" fillId="0" borderId="0" xfId="0" applyAlignment="1">
      <alignment horizontal="justify" vertical="justify"/>
    </xf>
    <xf numFmtId="0" fontId="10" fillId="0" borderId="0" xfId="0" applyFont="1" applyAlignment="1">
      <alignment horizontal="justify" wrapText="1"/>
    </xf>
    <xf numFmtId="41" fontId="12" fillId="2" borderId="1" xfId="1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justify" wrapText="1"/>
    </xf>
  </cellXfs>
  <cellStyles count="257">
    <cellStyle name="Millares" xfId="1" builtinId="3"/>
    <cellStyle name="Millares 2" xfId="4" xr:uid="{00000000-0005-0000-0000-000001000000}"/>
    <cellStyle name="Millares 2 2" xfId="5" xr:uid="{00000000-0005-0000-0000-000002000000}"/>
    <cellStyle name="Millares 2 3" xfId="6" xr:uid="{00000000-0005-0000-0000-000003000000}"/>
    <cellStyle name="Millares 3" xfId="7" xr:uid="{00000000-0005-0000-0000-000004000000}"/>
    <cellStyle name="Millares 4" xfId="8" xr:uid="{00000000-0005-0000-0000-000005000000}"/>
    <cellStyle name="Millares 4 2" xfId="9" xr:uid="{00000000-0005-0000-0000-000006000000}"/>
    <cellStyle name="Millares 5" xfId="10" xr:uid="{00000000-0005-0000-0000-000007000000}"/>
    <cellStyle name="Millares 6" xfId="11" xr:uid="{00000000-0005-0000-0000-000008000000}"/>
    <cellStyle name="Normal" xfId="0" builtinId="0"/>
    <cellStyle name="Normal 10" xfId="18" xr:uid="{00000000-0005-0000-0000-00000A000000}"/>
    <cellStyle name="Normal 11" xfId="19" xr:uid="{00000000-0005-0000-0000-00000B000000}"/>
    <cellStyle name="Normal 12" xfId="20" xr:uid="{00000000-0005-0000-0000-00000C000000}"/>
    <cellStyle name="Normal 13" xfId="21" xr:uid="{00000000-0005-0000-0000-00000D000000}"/>
    <cellStyle name="Normal 14" xfId="22" xr:uid="{00000000-0005-0000-0000-00000E000000}"/>
    <cellStyle name="Normal 15" xfId="23" xr:uid="{00000000-0005-0000-0000-00000F000000}"/>
    <cellStyle name="Normal 16" xfId="24" xr:uid="{00000000-0005-0000-0000-000010000000}"/>
    <cellStyle name="Normal 17" xfId="25" xr:uid="{00000000-0005-0000-0000-000011000000}"/>
    <cellStyle name="Normal 18" xfId="26" xr:uid="{00000000-0005-0000-0000-000012000000}"/>
    <cellStyle name="Normal 19" xfId="27" xr:uid="{00000000-0005-0000-0000-000013000000}"/>
    <cellStyle name="Normal 2" xfId="12" xr:uid="{00000000-0005-0000-0000-000014000000}"/>
    <cellStyle name="Normal 2 10" xfId="28" xr:uid="{00000000-0005-0000-0000-000015000000}"/>
    <cellStyle name="Normal 2 11" xfId="29" xr:uid="{00000000-0005-0000-0000-000016000000}"/>
    <cellStyle name="Normal 2 12" xfId="30" xr:uid="{00000000-0005-0000-0000-000017000000}"/>
    <cellStyle name="Normal 2 13" xfId="31" xr:uid="{00000000-0005-0000-0000-000018000000}"/>
    <cellStyle name="Normal 2 14" xfId="32" xr:uid="{00000000-0005-0000-0000-000019000000}"/>
    <cellStyle name="Normal 2 15" xfId="33" xr:uid="{00000000-0005-0000-0000-00001A000000}"/>
    <cellStyle name="Normal 2 16" xfId="34" xr:uid="{00000000-0005-0000-0000-00001B000000}"/>
    <cellStyle name="Normal 2 17" xfId="35" xr:uid="{00000000-0005-0000-0000-00001C000000}"/>
    <cellStyle name="Normal 2 18" xfId="36" xr:uid="{00000000-0005-0000-0000-00001D000000}"/>
    <cellStyle name="Normal 2 19" xfId="37" xr:uid="{00000000-0005-0000-0000-00001E000000}"/>
    <cellStyle name="Normal 2 2" xfId="13" xr:uid="{00000000-0005-0000-0000-00001F000000}"/>
    <cellStyle name="Normal 2 20" xfId="38" xr:uid="{00000000-0005-0000-0000-000020000000}"/>
    <cellStyle name="Normal 2 21" xfId="39" xr:uid="{00000000-0005-0000-0000-000021000000}"/>
    <cellStyle name="Normal 2 22" xfId="40" xr:uid="{00000000-0005-0000-0000-000022000000}"/>
    <cellStyle name="Normal 2 23" xfId="41" xr:uid="{00000000-0005-0000-0000-000023000000}"/>
    <cellStyle name="Normal 2 24" xfId="42" xr:uid="{00000000-0005-0000-0000-000024000000}"/>
    <cellStyle name="Normal 2 25" xfId="43" xr:uid="{00000000-0005-0000-0000-000025000000}"/>
    <cellStyle name="Normal 2 26" xfId="44" xr:uid="{00000000-0005-0000-0000-000026000000}"/>
    <cellStyle name="Normal 2 27" xfId="45" xr:uid="{00000000-0005-0000-0000-000027000000}"/>
    <cellStyle name="Normal 2 28" xfId="46" xr:uid="{00000000-0005-0000-0000-000028000000}"/>
    <cellStyle name="Normal 2 29" xfId="47" xr:uid="{00000000-0005-0000-0000-000029000000}"/>
    <cellStyle name="Normal 2 3" xfId="48" xr:uid="{00000000-0005-0000-0000-00002A000000}"/>
    <cellStyle name="Normal 2 30" xfId="49" xr:uid="{00000000-0005-0000-0000-00002B000000}"/>
    <cellStyle name="Normal 2 31" xfId="50" xr:uid="{00000000-0005-0000-0000-00002C000000}"/>
    <cellStyle name="Normal 2 32" xfId="51" xr:uid="{00000000-0005-0000-0000-00002D000000}"/>
    <cellStyle name="Normal 2 33" xfId="52" xr:uid="{00000000-0005-0000-0000-00002E000000}"/>
    <cellStyle name="Normal 2 34" xfId="53" xr:uid="{00000000-0005-0000-0000-00002F000000}"/>
    <cellStyle name="Normal 2 35" xfId="54" xr:uid="{00000000-0005-0000-0000-000030000000}"/>
    <cellStyle name="Normal 2 36" xfId="55" xr:uid="{00000000-0005-0000-0000-000031000000}"/>
    <cellStyle name="Normal 2 37" xfId="56" xr:uid="{00000000-0005-0000-0000-000032000000}"/>
    <cellStyle name="Normal 2 38" xfId="57" xr:uid="{00000000-0005-0000-0000-000033000000}"/>
    <cellStyle name="Normal 2 4" xfId="58" xr:uid="{00000000-0005-0000-0000-000034000000}"/>
    <cellStyle name="Normal 2 5" xfId="59" xr:uid="{00000000-0005-0000-0000-000035000000}"/>
    <cellStyle name="Normal 2 6" xfId="60" xr:uid="{00000000-0005-0000-0000-000036000000}"/>
    <cellStyle name="Normal 2 7" xfId="61" xr:uid="{00000000-0005-0000-0000-000037000000}"/>
    <cellStyle name="Normal 2 8" xfId="62" xr:uid="{00000000-0005-0000-0000-000038000000}"/>
    <cellStyle name="Normal 2 9" xfId="63" xr:uid="{00000000-0005-0000-0000-000039000000}"/>
    <cellStyle name="Normal 20" xfId="64" xr:uid="{00000000-0005-0000-0000-00003A000000}"/>
    <cellStyle name="Normal 21" xfId="65" xr:uid="{00000000-0005-0000-0000-00003B000000}"/>
    <cellStyle name="Normal 22" xfId="66" xr:uid="{00000000-0005-0000-0000-00003C000000}"/>
    <cellStyle name="Normal 23" xfId="67" xr:uid="{00000000-0005-0000-0000-00003D000000}"/>
    <cellStyle name="Normal 24" xfId="68" xr:uid="{00000000-0005-0000-0000-00003E000000}"/>
    <cellStyle name="Normal 25" xfId="69" xr:uid="{00000000-0005-0000-0000-00003F000000}"/>
    <cellStyle name="Normal 26" xfId="70" xr:uid="{00000000-0005-0000-0000-000040000000}"/>
    <cellStyle name="Normal 27" xfId="71" xr:uid="{00000000-0005-0000-0000-000041000000}"/>
    <cellStyle name="Normal 28" xfId="72" xr:uid="{00000000-0005-0000-0000-000042000000}"/>
    <cellStyle name="Normal 29" xfId="73" xr:uid="{00000000-0005-0000-0000-000043000000}"/>
    <cellStyle name="Normal 3" xfId="2" xr:uid="{00000000-0005-0000-0000-000044000000}"/>
    <cellStyle name="Normal 3 10" xfId="74" xr:uid="{00000000-0005-0000-0000-000045000000}"/>
    <cellStyle name="Normal 3 11" xfId="75" xr:uid="{00000000-0005-0000-0000-000046000000}"/>
    <cellStyle name="Normal 3 12" xfId="76" xr:uid="{00000000-0005-0000-0000-000047000000}"/>
    <cellStyle name="Normal 3 13" xfId="77" xr:uid="{00000000-0005-0000-0000-000048000000}"/>
    <cellStyle name="Normal 3 14" xfId="78" xr:uid="{00000000-0005-0000-0000-000049000000}"/>
    <cellStyle name="Normal 3 15" xfId="79" xr:uid="{00000000-0005-0000-0000-00004A000000}"/>
    <cellStyle name="Normal 3 16" xfId="80" xr:uid="{00000000-0005-0000-0000-00004B000000}"/>
    <cellStyle name="Normal 3 17" xfId="81" xr:uid="{00000000-0005-0000-0000-00004C000000}"/>
    <cellStyle name="Normal 3 18" xfId="82" xr:uid="{00000000-0005-0000-0000-00004D000000}"/>
    <cellStyle name="Normal 3 19" xfId="83" xr:uid="{00000000-0005-0000-0000-00004E000000}"/>
    <cellStyle name="Normal 3 2" xfId="3" xr:uid="{00000000-0005-0000-0000-00004F000000}"/>
    <cellStyle name="Normal 3 20" xfId="84" xr:uid="{00000000-0005-0000-0000-000050000000}"/>
    <cellStyle name="Normal 3 21" xfId="85" xr:uid="{00000000-0005-0000-0000-000051000000}"/>
    <cellStyle name="Normal 3 22" xfId="86" xr:uid="{00000000-0005-0000-0000-000052000000}"/>
    <cellStyle name="Normal 3 23" xfId="87" xr:uid="{00000000-0005-0000-0000-000053000000}"/>
    <cellStyle name="Normal 3 24" xfId="88" xr:uid="{00000000-0005-0000-0000-000054000000}"/>
    <cellStyle name="Normal 3 25" xfId="89" xr:uid="{00000000-0005-0000-0000-000055000000}"/>
    <cellStyle name="Normal 3 26" xfId="90" xr:uid="{00000000-0005-0000-0000-000056000000}"/>
    <cellStyle name="Normal 3 27" xfId="91" xr:uid="{00000000-0005-0000-0000-000057000000}"/>
    <cellStyle name="Normal 3 28" xfId="92" xr:uid="{00000000-0005-0000-0000-000058000000}"/>
    <cellStyle name="Normal 3 29" xfId="93" xr:uid="{00000000-0005-0000-0000-000059000000}"/>
    <cellStyle name="Normal 3 3" xfId="94" xr:uid="{00000000-0005-0000-0000-00005A000000}"/>
    <cellStyle name="Normal 3 30" xfId="95" xr:uid="{00000000-0005-0000-0000-00005B000000}"/>
    <cellStyle name="Normal 3 31" xfId="96" xr:uid="{00000000-0005-0000-0000-00005C000000}"/>
    <cellStyle name="Normal 3 32" xfId="97" xr:uid="{00000000-0005-0000-0000-00005D000000}"/>
    <cellStyle name="Normal 3 33" xfId="98" xr:uid="{00000000-0005-0000-0000-00005E000000}"/>
    <cellStyle name="Normal 3 34" xfId="99" xr:uid="{00000000-0005-0000-0000-00005F000000}"/>
    <cellStyle name="Normal 3 35" xfId="100" xr:uid="{00000000-0005-0000-0000-000060000000}"/>
    <cellStyle name="Normal 3 36" xfId="101" xr:uid="{00000000-0005-0000-0000-000061000000}"/>
    <cellStyle name="Normal 3 37" xfId="102" xr:uid="{00000000-0005-0000-0000-000062000000}"/>
    <cellStyle name="Normal 3 38" xfId="103" xr:uid="{00000000-0005-0000-0000-000063000000}"/>
    <cellStyle name="Normal 3 39" xfId="104" xr:uid="{00000000-0005-0000-0000-000064000000}"/>
    <cellStyle name="Normal 3 4" xfId="105" xr:uid="{00000000-0005-0000-0000-000065000000}"/>
    <cellStyle name="Normal 3 5" xfId="106" xr:uid="{00000000-0005-0000-0000-000066000000}"/>
    <cellStyle name="Normal 3 6" xfId="107" xr:uid="{00000000-0005-0000-0000-000067000000}"/>
    <cellStyle name="Normal 3 7" xfId="108" xr:uid="{00000000-0005-0000-0000-000068000000}"/>
    <cellStyle name="Normal 3 8" xfId="109" xr:uid="{00000000-0005-0000-0000-000069000000}"/>
    <cellStyle name="Normal 3 9" xfId="110" xr:uid="{00000000-0005-0000-0000-00006A000000}"/>
    <cellStyle name="Normal 30" xfId="111" xr:uid="{00000000-0005-0000-0000-00006B000000}"/>
    <cellStyle name="Normal 31" xfId="112" xr:uid="{00000000-0005-0000-0000-00006C000000}"/>
    <cellStyle name="Normal 32" xfId="113" xr:uid="{00000000-0005-0000-0000-00006D000000}"/>
    <cellStyle name="Normal 33" xfId="114" xr:uid="{00000000-0005-0000-0000-00006E000000}"/>
    <cellStyle name="Normal 34" xfId="115" xr:uid="{00000000-0005-0000-0000-00006F000000}"/>
    <cellStyle name="Normal 35" xfId="116" xr:uid="{00000000-0005-0000-0000-000070000000}"/>
    <cellStyle name="Normal 36" xfId="117" xr:uid="{00000000-0005-0000-0000-000071000000}"/>
    <cellStyle name="Normal 37" xfId="118" xr:uid="{00000000-0005-0000-0000-000072000000}"/>
    <cellStyle name="Normal 38" xfId="119" xr:uid="{00000000-0005-0000-0000-000073000000}"/>
    <cellStyle name="Normal 39" xfId="120" xr:uid="{00000000-0005-0000-0000-000074000000}"/>
    <cellStyle name="Normal 4" xfId="14" xr:uid="{00000000-0005-0000-0000-000075000000}"/>
    <cellStyle name="Normal 4 10" xfId="121" xr:uid="{00000000-0005-0000-0000-000076000000}"/>
    <cellStyle name="Normal 4 11" xfId="122" xr:uid="{00000000-0005-0000-0000-000077000000}"/>
    <cellStyle name="Normal 4 12" xfId="123" xr:uid="{00000000-0005-0000-0000-000078000000}"/>
    <cellStyle name="Normal 4 13" xfId="124" xr:uid="{00000000-0005-0000-0000-000079000000}"/>
    <cellStyle name="Normal 4 14" xfId="125" xr:uid="{00000000-0005-0000-0000-00007A000000}"/>
    <cellStyle name="Normal 4 15" xfId="126" xr:uid="{00000000-0005-0000-0000-00007B000000}"/>
    <cellStyle name="Normal 4 16" xfId="127" xr:uid="{00000000-0005-0000-0000-00007C000000}"/>
    <cellStyle name="Normal 4 17" xfId="128" xr:uid="{00000000-0005-0000-0000-00007D000000}"/>
    <cellStyle name="Normal 4 18" xfId="129" xr:uid="{00000000-0005-0000-0000-00007E000000}"/>
    <cellStyle name="Normal 4 19" xfId="130" xr:uid="{00000000-0005-0000-0000-00007F000000}"/>
    <cellStyle name="Normal 4 2" xfId="131" xr:uid="{00000000-0005-0000-0000-000080000000}"/>
    <cellStyle name="Normal 4 20" xfId="132" xr:uid="{00000000-0005-0000-0000-000081000000}"/>
    <cellStyle name="Normal 4 21" xfId="133" xr:uid="{00000000-0005-0000-0000-000082000000}"/>
    <cellStyle name="Normal 4 22" xfId="134" xr:uid="{00000000-0005-0000-0000-000083000000}"/>
    <cellStyle name="Normal 4 23" xfId="135" xr:uid="{00000000-0005-0000-0000-000084000000}"/>
    <cellStyle name="Normal 4 24" xfId="136" xr:uid="{00000000-0005-0000-0000-000085000000}"/>
    <cellStyle name="Normal 4 25" xfId="137" xr:uid="{00000000-0005-0000-0000-000086000000}"/>
    <cellStyle name="Normal 4 26" xfId="138" xr:uid="{00000000-0005-0000-0000-000087000000}"/>
    <cellStyle name="Normal 4 27" xfId="139" xr:uid="{00000000-0005-0000-0000-000088000000}"/>
    <cellStyle name="Normal 4 28" xfId="140" xr:uid="{00000000-0005-0000-0000-000089000000}"/>
    <cellStyle name="Normal 4 29" xfId="141" xr:uid="{00000000-0005-0000-0000-00008A000000}"/>
    <cellStyle name="Normal 4 3" xfId="142" xr:uid="{00000000-0005-0000-0000-00008B000000}"/>
    <cellStyle name="Normal 4 30" xfId="143" xr:uid="{00000000-0005-0000-0000-00008C000000}"/>
    <cellStyle name="Normal 4 31" xfId="144" xr:uid="{00000000-0005-0000-0000-00008D000000}"/>
    <cellStyle name="Normal 4 32" xfId="145" xr:uid="{00000000-0005-0000-0000-00008E000000}"/>
    <cellStyle name="Normal 4 33" xfId="146" xr:uid="{00000000-0005-0000-0000-00008F000000}"/>
    <cellStyle name="Normal 4 34" xfId="147" xr:uid="{00000000-0005-0000-0000-000090000000}"/>
    <cellStyle name="Normal 4 35" xfId="148" xr:uid="{00000000-0005-0000-0000-000091000000}"/>
    <cellStyle name="Normal 4 36" xfId="149" xr:uid="{00000000-0005-0000-0000-000092000000}"/>
    <cellStyle name="Normal 4 37" xfId="150" xr:uid="{00000000-0005-0000-0000-000093000000}"/>
    <cellStyle name="Normal 4 38" xfId="151" xr:uid="{00000000-0005-0000-0000-000094000000}"/>
    <cellStyle name="Normal 4 4" xfId="152" xr:uid="{00000000-0005-0000-0000-000095000000}"/>
    <cellStyle name="Normal 4 5" xfId="153" xr:uid="{00000000-0005-0000-0000-000096000000}"/>
    <cellStyle name="Normal 4 6" xfId="154" xr:uid="{00000000-0005-0000-0000-000097000000}"/>
    <cellStyle name="Normal 4 7" xfId="155" xr:uid="{00000000-0005-0000-0000-000098000000}"/>
    <cellStyle name="Normal 4 8" xfId="156" xr:uid="{00000000-0005-0000-0000-000099000000}"/>
    <cellStyle name="Normal 4 9" xfId="157" xr:uid="{00000000-0005-0000-0000-00009A000000}"/>
    <cellStyle name="Normal 40" xfId="158" xr:uid="{00000000-0005-0000-0000-00009B000000}"/>
    <cellStyle name="Normal 41" xfId="159" xr:uid="{00000000-0005-0000-0000-00009C000000}"/>
    <cellStyle name="Normal 42" xfId="160" xr:uid="{00000000-0005-0000-0000-00009D000000}"/>
    <cellStyle name="Normal 43" xfId="161" xr:uid="{00000000-0005-0000-0000-00009E000000}"/>
    <cellStyle name="Normal 44" xfId="162" xr:uid="{00000000-0005-0000-0000-00009F000000}"/>
    <cellStyle name="Normal 45" xfId="163" xr:uid="{00000000-0005-0000-0000-0000A0000000}"/>
    <cellStyle name="Normal 46" xfId="164" xr:uid="{00000000-0005-0000-0000-0000A1000000}"/>
    <cellStyle name="Normal 47" xfId="165" xr:uid="{00000000-0005-0000-0000-0000A2000000}"/>
    <cellStyle name="Normal 48" xfId="166" xr:uid="{00000000-0005-0000-0000-0000A3000000}"/>
    <cellStyle name="Normal 49" xfId="167" xr:uid="{00000000-0005-0000-0000-0000A4000000}"/>
    <cellStyle name="Normal 5" xfId="15" xr:uid="{00000000-0005-0000-0000-0000A5000000}"/>
    <cellStyle name="Normal 5 10" xfId="168" xr:uid="{00000000-0005-0000-0000-0000A6000000}"/>
    <cellStyle name="Normal 5 11" xfId="169" xr:uid="{00000000-0005-0000-0000-0000A7000000}"/>
    <cellStyle name="Normal 5 12" xfId="170" xr:uid="{00000000-0005-0000-0000-0000A8000000}"/>
    <cellStyle name="Normal 5 13" xfId="171" xr:uid="{00000000-0005-0000-0000-0000A9000000}"/>
    <cellStyle name="Normal 5 14" xfId="172" xr:uid="{00000000-0005-0000-0000-0000AA000000}"/>
    <cellStyle name="Normal 5 15" xfId="173" xr:uid="{00000000-0005-0000-0000-0000AB000000}"/>
    <cellStyle name="Normal 5 16" xfId="174" xr:uid="{00000000-0005-0000-0000-0000AC000000}"/>
    <cellStyle name="Normal 5 17" xfId="175" xr:uid="{00000000-0005-0000-0000-0000AD000000}"/>
    <cellStyle name="Normal 5 18" xfId="176" xr:uid="{00000000-0005-0000-0000-0000AE000000}"/>
    <cellStyle name="Normal 5 19" xfId="177" xr:uid="{00000000-0005-0000-0000-0000AF000000}"/>
    <cellStyle name="Normal 5 2" xfId="178" xr:uid="{00000000-0005-0000-0000-0000B0000000}"/>
    <cellStyle name="Normal 5 20" xfId="179" xr:uid="{00000000-0005-0000-0000-0000B1000000}"/>
    <cellStyle name="Normal 5 21" xfId="180" xr:uid="{00000000-0005-0000-0000-0000B2000000}"/>
    <cellStyle name="Normal 5 22" xfId="181" xr:uid="{00000000-0005-0000-0000-0000B3000000}"/>
    <cellStyle name="Normal 5 23" xfId="182" xr:uid="{00000000-0005-0000-0000-0000B4000000}"/>
    <cellStyle name="Normal 5 24" xfId="183" xr:uid="{00000000-0005-0000-0000-0000B5000000}"/>
    <cellStyle name="Normal 5 25" xfId="184" xr:uid="{00000000-0005-0000-0000-0000B6000000}"/>
    <cellStyle name="Normal 5 26" xfId="185" xr:uid="{00000000-0005-0000-0000-0000B7000000}"/>
    <cellStyle name="Normal 5 27" xfId="186" xr:uid="{00000000-0005-0000-0000-0000B8000000}"/>
    <cellStyle name="Normal 5 28" xfId="187" xr:uid="{00000000-0005-0000-0000-0000B9000000}"/>
    <cellStyle name="Normal 5 29" xfId="188" xr:uid="{00000000-0005-0000-0000-0000BA000000}"/>
    <cellStyle name="Normal 5 3" xfId="189" xr:uid="{00000000-0005-0000-0000-0000BB000000}"/>
    <cellStyle name="Normal 5 30" xfId="190" xr:uid="{00000000-0005-0000-0000-0000BC000000}"/>
    <cellStyle name="Normal 5 31" xfId="191" xr:uid="{00000000-0005-0000-0000-0000BD000000}"/>
    <cellStyle name="Normal 5 32" xfId="192" xr:uid="{00000000-0005-0000-0000-0000BE000000}"/>
    <cellStyle name="Normal 5 33" xfId="193" xr:uid="{00000000-0005-0000-0000-0000BF000000}"/>
    <cellStyle name="Normal 5 34" xfId="194" xr:uid="{00000000-0005-0000-0000-0000C0000000}"/>
    <cellStyle name="Normal 5 35" xfId="195" xr:uid="{00000000-0005-0000-0000-0000C1000000}"/>
    <cellStyle name="Normal 5 36" xfId="196" xr:uid="{00000000-0005-0000-0000-0000C2000000}"/>
    <cellStyle name="Normal 5 37" xfId="197" xr:uid="{00000000-0005-0000-0000-0000C3000000}"/>
    <cellStyle name="Normal 5 38" xfId="198" xr:uid="{00000000-0005-0000-0000-0000C4000000}"/>
    <cellStyle name="Normal 5 4" xfId="199" xr:uid="{00000000-0005-0000-0000-0000C5000000}"/>
    <cellStyle name="Normal 5 5" xfId="200" xr:uid="{00000000-0005-0000-0000-0000C6000000}"/>
    <cellStyle name="Normal 5 6" xfId="201" xr:uid="{00000000-0005-0000-0000-0000C7000000}"/>
    <cellStyle name="Normal 5 7" xfId="202" xr:uid="{00000000-0005-0000-0000-0000C8000000}"/>
    <cellStyle name="Normal 5 8" xfId="203" xr:uid="{00000000-0005-0000-0000-0000C9000000}"/>
    <cellStyle name="Normal 5 9" xfId="204" xr:uid="{00000000-0005-0000-0000-0000CA000000}"/>
    <cellStyle name="Normal 50" xfId="205" xr:uid="{00000000-0005-0000-0000-0000CB000000}"/>
    <cellStyle name="Normal 51" xfId="206" xr:uid="{00000000-0005-0000-0000-0000CC000000}"/>
    <cellStyle name="Normal 52" xfId="207" xr:uid="{00000000-0005-0000-0000-0000CD000000}"/>
    <cellStyle name="Normal 53" xfId="208" xr:uid="{00000000-0005-0000-0000-0000CE000000}"/>
    <cellStyle name="Normal 54" xfId="209" xr:uid="{00000000-0005-0000-0000-0000CF000000}"/>
    <cellStyle name="Normal 55" xfId="210" xr:uid="{00000000-0005-0000-0000-0000D0000000}"/>
    <cellStyle name="Normal 56" xfId="211" xr:uid="{00000000-0005-0000-0000-0000D1000000}"/>
    <cellStyle name="Normal 57" xfId="212" xr:uid="{00000000-0005-0000-0000-0000D2000000}"/>
    <cellStyle name="Normal 58" xfId="213" xr:uid="{00000000-0005-0000-0000-0000D3000000}"/>
    <cellStyle name="Normal 59" xfId="214" xr:uid="{00000000-0005-0000-0000-0000D4000000}"/>
    <cellStyle name="Normal 6" xfId="16" xr:uid="{00000000-0005-0000-0000-0000D5000000}"/>
    <cellStyle name="Normal 6 10" xfId="215" xr:uid="{00000000-0005-0000-0000-0000D6000000}"/>
    <cellStyle name="Normal 6 11" xfId="216" xr:uid="{00000000-0005-0000-0000-0000D7000000}"/>
    <cellStyle name="Normal 6 12" xfId="217" xr:uid="{00000000-0005-0000-0000-0000D8000000}"/>
    <cellStyle name="Normal 6 13" xfId="218" xr:uid="{00000000-0005-0000-0000-0000D9000000}"/>
    <cellStyle name="Normal 6 14" xfId="219" xr:uid="{00000000-0005-0000-0000-0000DA000000}"/>
    <cellStyle name="Normal 6 15" xfId="220" xr:uid="{00000000-0005-0000-0000-0000DB000000}"/>
    <cellStyle name="Normal 6 16" xfId="221" xr:uid="{00000000-0005-0000-0000-0000DC000000}"/>
    <cellStyle name="Normal 6 17" xfId="222" xr:uid="{00000000-0005-0000-0000-0000DD000000}"/>
    <cellStyle name="Normal 6 18" xfId="223" xr:uid="{00000000-0005-0000-0000-0000DE000000}"/>
    <cellStyle name="Normal 6 19" xfId="224" xr:uid="{00000000-0005-0000-0000-0000DF000000}"/>
    <cellStyle name="Normal 6 2" xfId="225" xr:uid="{00000000-0005-0000-0000-0000E0000000}"/>
    <cellStyle name="Normal 6 20" xfId="226" xr:uid="{00000000-0005-0000-0000-0000E1000000}"/>
    <cellStyle name="Normal 6 21" xfId="227" xr:uid="{00000000-0005-0000-0000-0000E2000000}"/>
    <cellStyle name="Normal 6 22" xfId="228" xr:uid="{00000000-0005-0000-0000-0000E3000000}"/>
    <cellStyle name="Normal 6 23" xfId="229" xr:uid="{00000000-0005-0000-0000-0000E4000000}"/>
    <cellStyle name="Normal 6 24" xfId="230" xr:uid="{00000000-0005-0000-0000-0000E5000000}"/>
    <cellStyle name="Normal 6 25" xfId="231" xr:uid="{00000000-0005-0000-0000-0000E6000000}"/>
    <cellStyle name="Normal 6 26" xfId="232" xr:uid="{00000000-0005-0000-0000-0000E7000000}"/>
    <cellStyle name="Normal 6 27" xfId="233" xr:uid="{00000000-0005-0000-0000-0000E8000000}"/>
    <cellStyle name="Normal 6 28" xfId="234" xr:uid="{00000000-0005-0000-0000-0000E9000000}"/>
    <cellStyle name="Normal 6 29" xfId="235" xr:uid="{00000000-0005-0000-0000-0000EA000000}"/>
    <cellStyle name="Normal 6 3" xfId="236" xr:uid="{00000000-0005-0000-0000-0000EB000000}"/>
    <cellStyle name="Normal 6 30" xfId="237" xr:uid="{00000000-0005-0000-0000-0000EC000000}"/>
    <cellStyle name="Normal 6 31" xfId="238" xr:uid="{00000000-0005-0000-0000-0000ED000000}"/>
    <cellStyle name="Normal 6 32" xfId="239" xr:uid="{00000000-0005-0000-0000-0000EE000000}"/>
    <cellStyle name="Normal 6 33" xfId="240" xr:uid="{00000000-0005-0000-0000-0000EF000000}"/>
    <cellStyle name="Normal 6 34" xfId="241" xr:uid="{00000000-0005-0000-0000-0000F0000000}"/>
    <cellStyle name="Normal 6 35" xfId="242" xr:uid="{00000000-0005-0000-0000-0000F1000000}"/>
    <cellStyle name="Normal 6 36" xfId="243" xr:uid="{00000000-0005-0000-0000-0000F2000000}"/>
    <cellStyle name="Normal 6 37" xfId="244" xr:uid="{00000000-0005-0000-0000-0000F3000000}"/>
    <cellStyle name="Normal 6 38" xfId="245" xr:uid="{00000000-0005-0000-0000-0000F4000000}"/>
    <cellStyle name="Normal 6 4" xfId="246" xr:uid="{00000000-0005-0000-0000-0000F5000000}"/>
    <cellStyle name="Normal 6 5" xfId="247" xr:uid="{00000000-0005-0000-0000-0000F6000000}"/>
    <cellStyle name="Normal 6 6" xfId="248" xr:uid="{00000000-0005-0000-0000-0000F7000000}"/>
    <cellStyle name="Normal 6 7" xfId="249" xr:uid="{00000000-0005-0000-0000-0000F8000000}"/>
    <cellStyle name="Normal 6 8" xfId="250" xr:uid="{00000000-0005-0000-0000-0000F9000000}"/>
    <cellStyle name="Normal 6 9" xfId="251" xr:uid="{00000000-0005-0000-0000-0000FA000000}"/>
    <cellStyle name="Normal 60" xfId="252" xr:uid="{00000000-0005-0000-0000-0000FB000000}"/>
    <cellStyle name="Normal 61" xfId="253" xr:uid="{00000000-0005-0000-0000-0000FC000000}"/>
    <cellStyle name="Normal 7" xfId="254" xr:uid="{00000000-0005-0000-0000-0000FD000000}"/>
    <cellStyle name="Normal 8" xfId="255" xr:uid="{00000000-0005-0000-0000-0000FE000000}"/>
    <cellStyle name="Normal 9" xfId="256" xr:uid="{00000000-0005-0000-0000-0000FF000000}"/>
    <cellStyle name="Porcentaje" xfId="17" builtinId="5"/>
  </cellStyles>
  <dxfs count="0"/>
  <tableStyles count="0" defaultTableStyle="TableStyleMedium9" defaultPivotStyle="PivotStyleLight16"/>
  <colors>
    <mruColors>
      <color rgb="FF8B82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726281</xdr:colOff>
      <xdr:row>0</xdr:row>
      <xdr:rowOff>190501</xdr:rowOff>
    </xdr:from>
    <xdr:to>
      <xdr:col>6</xdr:col>
      <xdr:colOff>685799</xdr:colOff>
      <xdr:row>4</xdr:row>
      <xdr:rowOff>66677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43" t="16529" r="2539" b="22865"/>
        <a:stretch/>
      </xdr:blipFill>
      <xdr:spPr bwMode="auto">
        <a:xfrm>
          <a:off x="5679281" y="190501"/>
          <a:ext cx="3428999" cy="685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LORENA\2025\Informacion\Comportamiento%20de%20Ingresos\Informes%20mensuales\2%20Comp%20de%20ingresos%20marzo25%20040425.xlsx" TargetMode="External"/><Relationship Id="rId1" Type="http://schemas.openxmlformats.org/officeDocument/2006/relationships/externalLinkPath" Target="file:///\\172.17.97.165\Rodrigo\LORENA\2025\Informacion\Comportamiento%20de%20Ingresos\Informes%20mensuales\2%20Comp%20de%20ingresos%20marzo25%200404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caudación Ingresos 2024"/>
      <sheetName val="Calendario de Ing2025"/>
      <sheetName val="Recaudación Ingresos 2025"/>
      <sheetName val="Comp Acum 2025"/>
    </sheetNames>
    <sheetDataSet>
      <sheetData sheetId="0"/>
      <sheetData sheetId="1">
        <row r="11">
          <cell r="G11">
            <v>103000967838</v>
          </cell>
        </row>
      </sheetData>
      <sheetData sheetId="2"/>
      <sheetData sheetId="3">
        <row r="236">
          <cell r="B236">
            <v>26399382098.049999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showGridLines="0" tabSelected="1" zoomScale="70" zoomScaleNormal="70" workbookViewId="0">
      <selection activeCell="I44" sqref="I44"/>
    </sheetView>
  </sheetViews>
  <sheetFormatPr baseColWidth="10" defaultRowHeight="15" x14ac:dyDescent="0.25"/>
  <cols>
    <col min="1" max="1" width="41.7109375" customWidth="1"/>
    <col min="2" max="2" width="17.28515625" customWidth="1"/>
    <col min="3" max="3" width="12.5703125" bestFit="1" customWidth="1"/>
    <col min="4" max="4" width="16.7109375" customWidth="1"/>
    <col min="5" max="5" width="18.42578125" customWidth="1"/>
    <col min="6" max="6" width="16.85546875" customWidth="1"/>
    <col min="7" max="7" width="16.28515625" customWidth="1"/>
    <col min="8" max="8" width="22.28515625" customWidth="1"/>
    <col min="9" max="9" width="22.42578125" customWidth="1"/>
    <col min="10" max="10" width="13.7109375" bestFit="1" customWidth="1"/>
    <col min="242" max="242" width="60.85546875" customWidth="1"/>
    <col min="243" max="248" width="19.7109375" customWidth="1"/>
    <col min="498" max="498" width="60.85546875" customWidth="1"/>
    <col min="499" max="504" width="19.7109375" customWidth="1"/>
    <col min="754" max="754" width="60.85546875" customWidth="1"/>
    <col min="755" max="760" width="19.7109375" customWidth="1"/>
    <col min="1010" max="1010" width="60.85546875" customWidth="1"/>
    <col min="1011" max="1016" width="19.7109375" customWidth="1"/>
    <col min="1266" max="1266" width="60.85546875" customWidth="1"/>
    <col min="1267" max="1272" width="19.7109375" customWidth="1"/>
    <col min="1522" max="1522" width="60.85546875" customWidth="1"/>
    <col min="1523" max="1528" width="19.7109375" customWidth="1"/>
    <col min="1778" max="1778" width="60.85546875" customWidth="1"/>
    <col min="1779" max="1784" width="19.7109375" customWidth="1"/>
    <col min="2034" max="2034" width="60.85546875" customWidth="1"/>
    <col min="2035" max="2040" width="19.7109375" customWidth="1"/>
    <col min="2290" max="2290" width="60.85546875" customWidth="1"/>
    <col min="2291" max="2296" width="19.7109375" customWidth="1"/>
    <col min="2546" max="2546" width="60.85546875" customWidth="1"/>
    <col min="2547" max="2552" width="19.7109375" customWidth="1"/>
    <col min="2802" max="2802" width="60.85546875" customWidth="1"/>
    <col min="2803" max="2808" width="19.7109375" customWidth="1"/>
    <col min="3058" max="3058" width="60.85546875" customWidth="1"/>
    <col min="3059" max="3064" width="19.7109375" customWidth="1"/>
    <col min="3314" max="3314" width="60.85546875" customWidth="1"/>
    <col min="3315" max="3320" width="19.7109375" customWidth="1"/>
    <col min="3570" max="3570" width="60.85546875" customWidth="1"/>
    <col min="3571" max="3576" width="19.7109375" customWidth="1"/>
    <col min="3826" max="3826" width="60.85546875" customWidth="1"/>
    <col min="3827" max="3832" width="19.7109375" customWidth="1"/>
    <col min="4082" max="4082" width="60.85546875" customWidth="1"/>
    <col min="4083" max="4088" width="19.7109375" customWidth="1"/>
    <col min="4338" max="4338" width="60.85546875" customWidth="1"/>
    <col min="4339" max="4344" width="19.7109375" customWidth="1"/>
    <col min="4594" max="4594" width="60.85546875" customWidth="1"/>
    <col min="4595" max="4600" width="19.7109375" customWidth="1"/>
    <col min="4850" max="4850" width="60.85546875" customWidth="1"/>
    <col min="4851" max="4856" width="19.7109375" customWidth="1"/>
    <col min="5106" max="5106" width="60.85546875" customWidth="1"/>
    <col min="5107" max="5112" width="19.7109375" customWidth="1"/>
    <col min="5362" max="5362" width="60.85546875" customWidth="1"/>
    <col min="5363" max="5368" width="19.7109375" customWidth="1"/>
    <col min="5618" max="5618" width="60.85546875" customWidth="1"/>
    <col min="5619" max="5624" width="19.7109375" customWidth="1"/>
    <col min="5874" max="5874" width="60.85546875" customWidth="1"/>
    <col min="5875" max="5880" width="19.7109375" customWidth="1"/>
    <col min="6130" max="6130" width="60.85546875" customWidth="1"/>
    <col min="6131" max="6136" width="19.7109375" customWidth="1"/>
    <col min="6386" max="6386" width="60.85546875" customWidth="1"/>
    <col min="6387" max="6392" width="19.7109375" customWidth="1"/>
    <col min="6642" max="6642" width="60.85546875" customWidth="1"/>
    <col min="6643" max="6648" width="19.7109375" customWidth="1"/>
    <col min="6898" max="6898" width="60.85546875" customWidth="1"/>
    <col min="6899" max="6904" width="19.7109375" customWidth="1"/>
    <col min="7154" max="7154" width="60.85546875" customWidth="1"/>
    <col min="7155" max="7160" width="19.7109375" customWidth="1"/>
    <col min="7410" max="7410" width="60.85546875" customWidth="1"/>
    <col min="7411" max="7416" width="19.7109375" customWidth="1"/>
    <col min="7666" max="7666" width="60.85546875" customWidth="1"/>
    <col min="7667" max="7672" width="19.7109375" customWidth="1"/>
    <col min="7922" max="7922" width="60.85546875" customWidth="1"/>
    <col min="7923" max="7928" width="19.7109375" customWidth="1"/>
    <col min="8178" max="8178" width="60.85546875" customWidth="1"/>
    <col min="8179" max="8184" width="19.7109375" customWidth="1"/>
    <col min="8434" max="8434" width="60.85546875" customWidth="1"/>
    <col min="8435" max="8440" width="19.7109375" customWidth="1"/>
    <col min="8690" max="8690" width="60.85546875" customWidth="1"/>
    <col min="8691" max="8696" width="19.7109375" customWidth="1"/>
    <col min="8946" max="8946" width="60.85546875" customWidth="1"/>
    <col min="8947" max="8952" width="19.7109375" customWidth="1"/>
    <col min="9202" max="9202" width="60.85546875" customWidth="1"/>
    <col min="9203" max="9208" width="19.7109375" customWidth="1"/>
    <col min="9458" max="9458" width="60.85546875" customWidth="1"/>
    <col min="9459" max="9464" width="19.7109375" customWidth="1"/>
    <col min="9714" max="9714" width="60.85546875" customWidth="1"/>
    <col min="9715" max="9720" width="19.7109375" customWidth="1"/>
    <col min="9970" max="9970" width="60.85546875" customWidth="1"/>
    <col min="9971" max="9976" width="19.7109375" customWidth="1"/>
    <col min="10226" max="10226" width="60.85546875" customWidth="1"/>
    <col min="10227" max="10232" width="19.7109375" customWidth="1"/>
    <col min="10482" max="10482" width="60.85546875" customWidth="1"/>
    <col min="10483" max="10488" width="19.7109375" customWidth="1"/>
    <col min="10738" max="10738" width="60.85546875" customWidth="1"/>
    <col min="10739" max="10744" width="19.7109375" customWidth="1"/>
    <col min="10994" max="10994" width="60.85546875" customWidth="1"/>
    <col min="10995" max="11000" width="19.7109375" customWidth="1"/>
    <col min="11250" max="11250" width="60.85546875" customWidth="1"/>
    <col min="11251" max="11256" width="19.7109375" customWidth="1"/>
    <col min="11506" max="11506" width="60.85546875" customWidth="1"/>
    <col min="11507" max="11512" width="19.7109375" customWidth="1"/>
    <col min="11762" max="11762" width="60.85546875" customWidth="1"/>
    <col min="11763" max="11768" width="19.7109375" customWidth="1"/>
    <col min="12018" max="12018" width="60.85546875" customWidth="1"/>
    <col min="12019" max="12024" width="19.7109375" customWidth="1"/>
    <col min="12274" max="12274" width="60.85546875" customWidth="1"/>
    <col min="12275" max="12280" width="19.7109375" customWidth="1"/>
    <col min="12530" max="12530" width="60.85546875" customWidth="1"/>
    <col min="12531" max="12536" width="19.7109375" customWidth="1"/>
    <col min="12786" max="12786" width="60.85546875" customWidth="1"/>
    <col min="12787" max="12792" width="19.7109375" customWidth="1"/>
    <col min="13042" max="13042" width="60.85546875" customWidth="1"/>
    <col min="13043" max="13048" width="19.7109375" customWidth="1"/>
    <col min="13298" max="13298" width="60.85546875" customWidth="1"/>
    <col min="13299" max="13304" width="19.7109375" customWidth="1"/>
    <col min="13554" max="13554" width="60.85546875" customWidth="1"/>
    <col min="13555" max="13560" width="19.7109375" customWidth="1"/>
    <col min="13810" max="13810" width="60.85546875" customWidth="1"/>
    <col min="13811" max="13816" width="19.7109375" customWidth="1"/>
    <col min="14066" max="14066" width="60.85546875" customWidth="1"/>
    <col min="14067" max="14072" width="19.7109375" customWidth="1"/>
    <col min="14322" max="14322" width="60.85546875" customWidth="1"/>
    <col min="14323" max="14328" width="19.7109375" customWidth="1"/>
    <col min="14578" max="14578" width="60.85546875" customWidth="1"/>
    <col min="14579" max="14584" width="19.7109375" customWidth="1"/>
    <col min="14834" max="14834" width="60.85546875" customWidth="1"/>
    <col min="14835" max="14840" width="19.7109375" customWidth="1"/>
    <col min="15090" max="15090" width="60.85546875" customWidth="1"/>
    <col min="15091" max="15096" width="19.7109375" customWidth="1"/>
    <col min="15346" max="15346" width="60.85546875" customWidth="1"/>
    <col min="15347" max="15352" width="19.7109375" customWidth="1"/>
    <col min="15602" max="15602" width="60.85546875" customWidth="1"/>
    <col min="15603" max="15608" width="19.7109375" customWidth="1"/>
    <col min="15858" max="15858" width="60.85546875" customWidth="1"/>
    <col min="15859" max="15864" width="19.7109375" customWidth="1"/>
    <col min="16114" max="16114" width="60.85546875" customWidth="1"/>
    <col min="16115" max="16120" width="19.7109375" customWidth="1"/>
  </cols>
  <sheetData>
    <row r="1" spans="1:8" s="1" customFormat="1" ht="17.25" customHeight="1" x14ac:dyDescent="0.2"/>
    <row r="2" spans="1:8" s="1" customFormat="1" ht="18.75" customHeight="1" x14ac:dyDescent="0.25">
      <c r="A2" s="30" t="s">
        <v>26</v>
      </c>
      <c r="B2" s="30"/>
      <c r="C2" s="30"/>
      <c r="D2" s="30"/>
      <c r="E2" s="30"/>
      <c r="F2" s="30"/>
      <c r="G2" s="30"/>
    </row>
    <row r="3" spans="1:8" s="1" customFormat="1" ht="13.5" customHeight="1" x14ac:dyDescent="0.25">
      <c r="A3" s="30" t="s">
        <v>24</v>
      </c>
      <c r="B3" s="30"/>
      <c r="C3" s="30"/>
      <c r="D3" s="30"/>
      <c r="E3" s="30"/>
      <c r="F3" s="30"/>
      <c r="G3" s="30"/>
    </row>
    <row r="4" spans="1:8" s="1" customFormat="1" ht="15" customHeight="1" x14ac:dyDescent="0.25">
      <c r="A4" s="30" t="s">
        <v>34</v>
      </c>
      <c r="B4" s="30"/>
      <c r="C4" s="30"/>
      <c r="D4" s="30"/>
      <c r="E4" s="30"/>
      <c r="F4" s="30"/>
      <c r="G4" s="30"/>
    </row>
    <row r="5" spans="1:8" s="1" customFormat="1" ht="24.75" customHeight="1" x14ac:dyDescent="0.25">
      <c r="A5" s="10"/>
      <c r="B5" s="10"/>
      <c r="C5" s="10"/>
      <c r="D5" s="10"/>
      <c r="E5" s="10"/>
      <c r="F5" s="10"/>
      <c r="G5" s="10"/>
    </row>
    <row r="6" spans="1:8" s="1" customFormat="1" ht="18" customHeight="1" x14ac:dyDescent="0.2">
      <c r="A6" s="31" t="s">
        <v>23</v>
      </c>
      <c r="B6" s="31"/>
      <c r="C6" s="31"/>
      <c r="D6" s="31"/>
      <c r="E6" s="31"/>
      <c r="F6" s="31"/>
      <c r="G6" s="31"/>
    </row>
    <row r="7" spans="1:8" ht="14.25" customHeight="1" x14ac:dyDescent="0.25">
      <c r="A7" s="32" t="s">
        <v>5</v>
      </c>
      <c r="B7" s="32" t="s">
        <v>6</v>
      </c>
      <c r="C7" s="32"/>
      <c r="D7" s="32"/>
      <c r="E7" s="32"/>
      <c r="F7" s="32"/>
      <c r="G7" s="32"/>
    </row>
    <row r="8" spans="1:8" ht="38.25" customHeight="1" x14ac:dyDescent="0.25">
      <c r="A8" s="32"/>
      <c r="B8" s="22" t="s">
        <v>7</v>
      </c>
      <c r="C8" s="22" t="s">
        <v>8</v>
      </c>
      <c r="D8" s="22" t="s">
        <v>9</v>
      </c>
      <c r="E8" s="22" t="s">
        <v>10</v>
      </c>
      <c r="F8" s="22" t="s">
        <v>11</v>
      </c>
      <c r="G8" s="22" t="s">
        <v>12</v>
      </c>
    </row>
    <row r="9" spans="1:8" x14ac:dyDescent="0.25">
      <c r="A9" s="32"/>
      <c r="B9" s="23" t="s">
        <v>13</v>
      </c>
      <c r="C9" s="23" t="s">
        <v>14</v>
      </c>
      <c r="D9" s="23" t="s">
        <v>15</v>
      </c>
      <c r="E9" s="23" t="s">
        <v>16</v>
      </c>
      <c r="F9" s="23" t="s">
        <v>17</v>
      </c>
      <c r="G9" s="23" t="s">
        <v>18</v>
      </c>
    </row>
    <row r="10" spans="1:8" ht="9.75" customHeight="1" x14ac:dyDescent="0.25">
      <c r="A10" s="2"/>
      <c r="B10" s="2"/>
      <c r="C10" s="2"/>
      <c r="D10" s="2"/>
      <c r="E10" s="2"/>
      <c r="F10" s="2"/>
      <c r="G10" s="2"/>
    </row>
    <row r="11" spans="1:8" x14ac:dyDescent="0.25">
      <c r="A11" s="3" t="s">
        <v>19</v>
      </c>
      <c r="B11" s="4">
        <v>2172361309</v>
      </c>
      <c r="C11" s="4">
        <v>0</v>
      </c>
      <c r="D11" s="4">
        <f>B11+C11</f>
        <v>2172361309</v>
      </c>
      <c r="E11" s="26">
        <v>1267642172</v>
      </c>
      <c r="F11" s="4">
        <f>E11</f>
        <v>1267642172</v>
      </c>
      <c r="G11" s="8">
        <f>F11-B11</f>
        <v>-904719137</v>
      </c>
    </row>
    <row r="12" spans="1:8" ht="15.75" customHeight="1" x14ac:dyDescent="0.25">
      <c r="A12" s="3" t="s">
        <v>20</v>
      </c>
      <c r="B12" s="4">
        <v>0</v>
      </c>
      <c r="C12" s="4">
        <v>0</v>
      </c>
      <c r="D12" s="4">
        <f>B12+C12</f>
        <v>0</v>
      </c>
      <c r="E12" s="26">
        <v>0</v>
      </c>
      <c r="F12" s="4">
        <v>0</v>
      </c>
      <c r="G12" s="8">
        <f t="shared" ref="G12:G17" si="0">F12-B12</f>
        <v>0</v>
      </c>
    </row>
    <row r="13" spans="1:8" x14ac:dyDescent="0.25">
      <c r="A13" s="3" t="s">
        <v>4</v>
      </c>
      <c r="B13" s="4">
        <v>0</v>
      </c>
      <c r="C13" s="4">
        <v>0</v>
      </c>
      <c r="D13" s="4">
        <f t="shared" ref="D13:D20" si="1">B13+C13</f>
        <v>0</v>
      </c>
      <c r="E13" s="26">
        <v>0</v>
      </c>
      <c r="F13" s="4">
        <v>0</v>
      </c>
      <c r="G13" s="8">
        <f t="shared" si="0"/>
        <v>0</v>
      </c>
      <c r="H13" s="14"/>
    </row>
    <row r="14" spans="1:8" x14ac:dyDescent="0.25">
      <c r="A14" s="3" t="s">
        <v>1</v>
      </c>
      <c r="B14" s="5">
        <v>2709791678</v>
      </c>
      <c r="C14" s="4">
        <v>0</v>
      </c>
      <c r="D14" s="4">
        <f t="shared" si="1"/>
        <v>2709791678</v>
      </c>
      <c r="E14" s="26">
        <v>1680133645.71</v>
      </c>
      <c r="F14" s="4">
        <f t="shared" ref="F14:F20" si="2">E14</f>
        <v>1680133645.71</v>
      </c>
      <c r="G14" s="8">
        <f>F14-B14</f>
        <v>-1029658032.29</v>
      </c>
    </row>
    <row r="15" spans="1:8" x14ac:dyDescent="0.25">
      <c r="A15" s="3" t="s">
        <v>2</v>
      </c>
      <c r="B15" s="5">
        <v>215311556</v>
      </c>
      <c r="C15" s="4">
        <v>0</v>
      </c>
      <c r="D15" s="4">
        <f t="shared" si="1"/>
        <v>215311556</v>
      </c>
      <c r="E15" s="27">
        <v>460484188.40000004</v>
      </c>
      <c r="F15" s="4">
        <f t="shared" si="2"/>
        <v>460484188.40000004</v>
      </c>
      <c r="G15" s="8">
        <f>F15-B15</f>
        <v>245172632.40000004</v>
      </c>
    </row>
    <row r="16" spans="1:8" x14ac:dyDescent="0.25">
      <c r="A16" s="3" t="s">
        <v>3</v>
      </c>
      <c r="B16" s="5">
        <v>126191969</v>
      </c>
      <c r="C16" s="4">
        <v>0</v>
      </c>
      <c r="D16" s="4">
        <f>B16+C16</f>
        <v>126191969</v>
      </c>
      <c r="E16" s="27">
        <v>179484634.67000002</v>
      </c>
      <c r="F16" s="4">
        <f t="shared" si="2"/>
        <v>179484634.67000002</v>
      </c>
      <c r="G16" s="8">
        <f>F16-B16</f>
        <v>53292665.670000017</v>
      </c>
    </row>
    <row r="17" spans="1:9" ht="27.75" customHeight="1" x14ac:dyDescent="0.25">
      <c r="A17" s="3" t="s">
        <v>31</v>
      </c>
      <c r="B17" s="5">
        <v>0</v>
      </c>
      <c r="C17" s="4">
        <v>0</v>
      </c>
      <c r="D17" s="4">
        <f t="shared" si="1"/>
        <v>0</v>
      </c>
      <c r="E17" s="26">
        <v>0</v>
      </c>
      <c r="F17" s="4">
        <f t="shared" si="2"/>
        <v>0</v>
      </c>
      <c r="G17" s="8">
        <f t="shared" si="0"/>
        <v>0</v>
      </c>
    </row>
    <row r="18" spans="1:9" ht="44.25" customHeight="1" x14ac:dyDescent="0.25">
      <c r="A18" s="3" t="s">
        <v>32</v>
      </c>
      <c r="B18" s="5">
        <v>94733350011</v>
      </c>
      <c r="C18" s="4">
        <v>0</v>
      </c>
      <c r="D18" s="4">
        <f t="shared" si="1"/>
        <v>94733350011</v>
      </c>
      <c r="E18" s="28">
        <v>50549426184.920006</v>
      </c>
      <c r="F18" s="4">
        <f t="shared" si="2"/>
        <v>50549426184.920006</v>
      </c>
      <c r="G18" s="8">
        <f>F18-B18</f>
        <v>-44183923826.079994</v>
      </c>
      <c r="H18" s="14"/>
    </row>
    <row r="19" spans="1:9" ht="28.5" customHeight="1" x14ac:dyDescent="0.25">
      <c r="A19" s="3" t="s">
        <v>25</v>
      </c>
      <c r="B19" s="5">
        <v>3043961315</v>
      </c>
      <c r="C19" s="4">
        <v>0</v>
      </c>
      <c r="D19" s="4">
        <f t="shared" si="1"/>
        <v>3043961315</v>
      </c>
      <c r="E19" s="28">
        <v>1829787734.24</v>
      </c>
      <c r="F19" s="4">
        <f t="shared" si="2"/>
        <v>1829787734.24</v>
      </c>
      <c r="G19" s="8">
        <f>F19-B19</f>
        <v>-1214173580.76</v>
      </c>
      <c r="H19" s="16"/>
    </row>
    <row r="20" spans="1:9" ht="21" customHeight="1" x14ac:dyDescent="0.25">
      <c r="A20" s="3" t="s">
        <v>30</v>
      </c>
      <c r="B20" s="5">
        <v>0</v>
      </c>
      <c r="C20" s="4">
        <v>0</v>
      </c>
      <c r="D20" s="4">
        <f t="shared" si="1"/>
        <v>0</v>
      </c>
      <c r="E20" s="28">
        <v>0</v>
      </c>
      <c r="F20" s="4">
        <f t="shared" si="2"/>
        <v>0</v>
      </c>
      <c r="G20" s="8">
        <f>F20-B20</f>
        <v>0</v>
      </c>
      <c r="H20" s="16"/>
    </row>
    <row r="21" spans="1:9" s="20" customFormat="1" ht="21.75" customHeight="1" x14ac:dyDescent="0.25">
      <c r="A21" s="24" t="s">
        <v>27</v>
      </c>
      <c r="B21" s="25">
        <f>B11+B12+B13+B14+B15+B16+B17+B18+B19+B20</f>
        <v>103000967838</v>
      </c>
      <c r="C21" s="25">
        <f>C11+C12+C13+C14+C15+C16+C17+C18+C19+C20</f>
        <v>0</v>
      </c>
      <c r="D21" s="25">
        <f>D11+D12+D13+D14+D15+D16+D17+D18+D19+D20</f>
        <v>103000967838</v>
      </c>
      <c r="E21" s="25">
        <f>E11+E12+E13+E14+E15+E16+E17+E18+E19+E20</f>
        <v>55966958559.940002</v>
      </c>
      <c r="F21" s="25">
        <f>F11+F12+F13+F14+F15+F16+F17+F18+F19+F20</f>
        <v>55966958559.940002</v>
      </c>
      <c r="G21" s="36">
        <f>SUM(G11:G20)</f>
        <v>-47034009278.059998</v>
      </c>
      <c r="H21" s="18"/>
      <c r="I21" s="19"/>
    </row>
    <row r="22" spans="1:9" s="20" customFormat="1" ht="22.5" customHeight="1" x14ac:dyDescent="0.25">
      <c r="B22" s="21">
        <f>B21-'[1]Calendario de Ing2025'!$G$11</f>
        <v>0</v>
      </c>
      <c r="E22" s="37" t="s">
        <v>22</v>
      </c>
      <c r="F22" s="37"/>
      <c r="G22" s="36"/>
      <c r="H22" s="19"/>
      <c r="I22" s="19"/>
    </row>
    <row r="23" spans="1:9" ht="12.75" customHeight="1" x14ac:dyDescent="0.25">
      <c r="B23" s="16"/>
    </row>
    <row r="24" spans="1:9" ht="21" customHeight="1" x14ac:dyDescent="0.25">
      <c r="A24" s="32" t="s">
        <v>21</v>
      </c>
      <c r="B24" s="32" t="s">
        <v>6</v>
      </c>
      <c r="C24" s="32"/>
      <c r="D24" s="32"/>
      <c r="E24" s="32"/>
      <c r="F24" s="32"/>
      <c r="G24" s="32"/>
    </row>
    <row r="25" spans="1:9" ht="40.5" customHeight="1" x14ac:dyDescent="0.25">
      <c r="A25" s="32"/>
      <c r="B25" s="22" t="s">
        <v>7</v>
      </c>
      <c r="C25" s="22" t="s">
        <v>8</v>
      </c>
      <c r="D25" s="22" t="s">
        <v>9</v>
      </c>
      <c r="E25" s="22" t="s">
        <v>10</v>
      </c>
      <c r="F25" s="22" t="s">
        <v>11</v>
      </c>
      <c r="G25" s="22" t="s">
        <v>12</v>
      </c>
    </row>
    <row r="26" spans="1:9" x14ac:dyDescent="0.25">
      <c r="A26" s="32"/>
      <c r="B26" s="23" t="s">
        <v>13</v>
      </c>
      <c r="C26" s="23" t="s">
        <v>14</v>
      </c>
      <c r="D26" s="23" t="s">
        <v>15</v>
      </c>
      <c r="E26" s="23" t="s">
        <v>16</v>
      </c>
      <c r="F26" s="23" t="s">
        <v>17</v>
      </c>
      <c r="G26" s="23" t="s">
        <v>18</v>
      </c>
    </row>
    <row r="27" spans="1:9" ht="9.75" customHeight="1" x14ac:dyDescent="0.25">
      <c r="A27" s="2"/>
      <c r="B27" s="2"/>
      <c r="C27" s="2"/>
      <c r="D27" s="2"/>
      <c r="E27" s="2"/>
      <c r="F27" s="2"/>
      <c r="G27" s="2"/>
    </row>
    <row r="28" spans="1:9" ht="25.5" x14ac:dyDescent="0.25">
      <c r="A28" s="7" t="s">
        <v>28</v>
      </c>
      <c r="B28" s="9">
        <f>SUM(B29:B36)</f>
        <v>103000967838</v>
      </c>
      <c r="C28" s="9">
        <f>SUM(C29:C36)</f>
        <v>0</v>
      </c>
      <c r="D28" s="9">
        <f>SUM(D29:D36)</f>
        <v>103000967838</v>
      </c>
      <c r="E28" s="9">
        <f t="shared" ref="E28:G28" si="3">SUM(E29:E36)</f>
        <v>55966958559.940002</v>
      </c>
      <c r="F28" s="9">
        <f t="shared" si="3"/>
        <v>55966958559.940002</v>
      </c>
      <c r="G28" s="9">
        <f t="shared" si="3"/>
        <v>-47034009278.059998</v>
      </c>
    </row>
    <row r="29" spans="1:9" x14ac:dyDescent="0.25">
      <c r="A29" s="6" t="s">
        <v>19</v>
      </c>
      <c r="B29" s="5">
        <f>B11</f>
        <v>2172361309</v>
      </c>
      <c r="C29" s="5">
        <f>C11</f>
        <v>0</v>
      </c>
      <c r="D29" s="4">
        <f>B29+C29</f>
        <v>2172361309</v>
      </c>
      <c r="E29" s="4">
        <f>E11</f>
        <v>1267642172</v>
      </c>
      <c r="F29" s="5">
        <f>E29</f>
        <v>1267642172</v>
      </c>
      <c r="G29" s="8">
        <f>F29-B29</f>
        <v>-904719137</v>
      </c>
    </row>
    <row r="30" spans="1:9" x14ac:dyDescent="0.25">
      <c r="A30" s="6" t="s">
        <v>20</v>
      </c>
      <c r="B30" s="5">
        <f t="shared" ref="B30:B34" si="4">B12</f>
        <v>0</v>
      </c>
      <c r="C30" s="5">
        <f t="shared" ref="C30" si="5">C12</f>
        <v>0</v>
      </c>
      <c r="D30" s="4">
        <f t="shared" ref="D30:D36" si="6">B30+C30</f>
        <v>0</v>
      </c>
      <c r="E30" s="4">
        <f t="shared" ref="E30:E33" si="7">E12</f>
        <v>0</v>
      </c>
      <c r="F30" s="5">
        <f t="shared" ref="F30:F36" si="8">E30</f>
        <v>0</v>
      </c>
      <c r="G30" s="8">
        <f t="shared" ref="G30:G36" si="9">F30-B30</f>
        <v>0</v>
      </c>
    </row>
    <row r="31" spans="1:9" x14ac:dyDescent="0.25">
      <c r="A31" s="6" t="s">
        <v>4</v>
      </c>
      <c r="B31" s="5">
        <f t="shared" si="4"/>
        <v>0</v>
      </c>
      <c r="C31" s="5">
        <f t="shared" ref="C31" si="10">C13</f>
        <v>0</v>
      </c>
      <c r="D31" s="4">
        <f t="shared" si="6"/>
        <v>0</v>
      </c>
      <c r="E31" s="4">
        <f t="shared" si="7"/>
        <v>0</v>
      </c>
      <c r="F31" s="5">
        <f t="shared" si="8"/>
        <v>0</v>
      </c>
      <c r="G31" s="8">
        <f t="shared" si="9"/>
        <v>0</v>
      </c>
    </row>
    <row r="32" spans="1:9" x14ac:dyDescent="0.25">
      <c r="A32" s="6" t="s">
        <v>1</v>
      </c>
      <c r="B32" s="5">
        <f t="shared" si="4"/>
        <v>2709791678</v>
      </c>
      <c r="C32" s="5">
        <f t="shared" ref="C32" si="11">C14</f>
        <v>0</v>
      </c>
      <c r="D32" s="4">
        <f t="shared" si="6"/>
        <v>2709791678</v>
      </c>
      <c r="E32" s="4">
        <f t="shared" si="7"/>
        <v>1680133645.71</v>
      </c>
      <c r="F32" s="5">
        <f t="shared" si="8"/>
        <v>1680133645.71</v>
      </c>
      <c r="G32" s="8">
        <f t="shared" si="9"/>
        <v>-1029658032.29</v>
      </c>
    </row>
    <row r="33" spans="1:10" x14ac:dyDescent="0.25">
      <c r="A33" s="6" t="s">
        <v>2</v>
      </c>
      <c r="B33" s="5">
        <f t="shared" si="4"/>
        <v>215311556</v>
      </c>
      <c r="C33" s="5">
        <f t="shared" ref="C33" si="12">C15</f>
        <v>0</v>
      </c>
      <c r="D33" s="4">
        <f t="shared" si="6"/>
        <v>215311556</v>
      </c>
      <c r="E33" s="4">
        <f t="shared" si="7"/>
        <v>460484188.40000004</v>
      </c>
      <c r="F33" s="5">
        <f t="shared" si="8"/>
        <v>460484188.40000004</v>
      </c>
      <c r="G33" s="8">
        <f t="shared" si="9"/>
        <v>245172632.40000004</v>
      </c>
    </row>
    <row r="34" spans="1:10" x14ac:dyDescent="0.25">
      <c r="A34" s="6" t="s">
        <v>3</v>
      </c>
      <c r="B34" s="5">
        <f t="shared" si="4"/>
        <v>126191969</v>
      </c>
      <c r="C34" s="5">
        <f t="shared" ref="C34" si="13">C16</f>
        <v>0</v>
      </c>
      <c r="D34" s="4">
        <f t="shared" si="6"/>
        <v>126191969</v>
      </c>
      <c r="E34" s="4">
        <f>E16</f>
        <v>179484634.67000002</v>
      </c>
      <c r="F34" s="5">
        <f t="shared" si="8"/>
        <v>179484634.67000002</v>
      </c>
      <c r="G34" s="8">
        <f t="shared" si="9"/>
        <v>53292665.670000017</v>
      </c>
    </row>
    <row r="35" spans="1:10" ht="38.25" x14ac:dyDescent="0.25">
      <c r="A35" s="6" t="s">
        <v>32</v>
      </c>
      <c r="B35" s="5">
        <f>B18</f>
        <v>94733350011</v>
      </c>
      <c r="C35" s="5">
        <f>C18</f>
        <v>0</v>
      </c>
      <c r="D35" s="4">
        <f t="shared" si="6"/>
        <v>94733350011</v>
      </c>
      <c r="E35" s="5">
        <f>E18</f>
        <v>50549426184.920006</v>
      </c>
      <c r="F35" s="5">
        <f t="shared" si="8"/>
        <v>50549426184.920006</v>
      </c>
      <c r="G35" s="8">
        <f t="shared" si="9"/>
        <v>-44183923826.079994</v>
      </c>
      <c r="H35" s="14"/>
      <c r="I35" s="14"/>
      <c r="J35" s="14"/>
    </row>
    <row r="36" spans="1:10" ht="36" customHeight="1" x14ac:dyDescent="0.25">
      <c r="A36" s="6" t="s">
        <v>25</v>
      </c>
      <c r="B36" s="5">
        <f>B19</f>
        <v>3043961315</v>
      </c>
      <c r="C36" s="5">
        <f>C19</f>
        <v>0</v>
      </c>
      <c r="D36" s="4">
        <f t="shared" si="6"/>
        <v>3043961315</v>
      </c>
      <c r="E36" s="5">
        <f>E19</f>
        <v>1829787734.24</v>
      </c>
      <c r="F36" s="5">
        <f t="shared" si="8"/>
        <v>1829787734.24</v>
      </c>
      <c r="G36" s="8">
        <f t="shared" si="9"/>
        <v>-1214173580.76</v>
      </c>
    </row>
    <row r="37" spans="1:10" ht="53.25" customHeight="1" x14ac:dyDescent="0.25">
      <c r="A37" s="7" t="s">
        <v>29</v>
      </c>
      <c r="B37" s="9">
        <f>SUM(B38:B41)</f>
        <v>0</v>
      </c>
      <c r="C37" s="9">
        <f>SUM(C38:C41)</f>
        <v>0</v>
      </c>
      <c r="D37" s="9">
        <f t="shared" ref="D37:G37" si="14">SUM(D38:D41)</f>
        <v>0</v>
      </c>
      <c r="E37" s="9">
        <v>0</v>
      </c>
      <c r="F37" s="9">
        <f t="shared" si="14"/>
        <v>0</v>
      </c>
      <c r="G37" s="9">
        <f t="shared" si="14"/>
        <v>0</v>
      </c>
    </row>
    <row r="38" spans="1:10" ht="18" customHeight="1" x14ac:dyDescent="0.25">
      <c r="A38" s="6" t="s">
        <v>20</v>
      </c>
      <c r="B38" s="4">
        <v>0</v>
      </c>
      <c r="C38" s="4">
        <v>0</v>
      </c>
      <c r="D38" s="4">
        <f>B38+C38</f>
        <v>0</v>
      </c>
      <c r="E38" s="4">
        <v>0</v>
      </c>
      <c r="F38" s="4">
        <v>0</v>
      </c>
      <c r="G38" s="8">
        <f t="shared" ref="G38:G41" si="15">F38-B38</f>
        <v>0</v>
      </c>
    </row>
    <row r="39" spans="1:10" ht="16.149999999999999" customHeight="1" x14ac:dyDescent="0.25">
      <c r="A39" s="6" t="s">
        <v>2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8">
        <f t="shared" si="15"/>
        <v>0</v>
      </c>
    </row>
    <row r="40" spans="1:10" ht="25.5" x14ac:dyDescent="0.25">
      <c r="A40" s="6" t="s">
        <v>31</v>
      </c>
      <c r="B40" s="5">
        <v>0</v>
      </c>
      <c r="C40" s="4">
        <v>0</v>
      </c>
      <c r="D40" s="4">
        <f t="shared" ref="D40:D41" si="16">B40+C40</f>
        <v>0</v>
      </c>
      <c r="E40" s="4">
        <v>0</v>
      </c>
      <c r="F40" s="5">
        <v>0</v>
      </c>
      <c r="G40" s="8">
        <f t="shared" si="15"/>
        <v>0</v>
      </c>
      <c r="I40" s="17"/>
    </row>
    <row r="41" spans="1:10" ht="25.5" x14ac:dyDescent="0.25">
      <c r="A41" s="6" t="s">
        <v>25</v>
      </c>
      <c r="B41" s="5">
        <v>0</v>
      </c>
      <c r="C41" s="4">
        <v>0</v>
      </c>
      <c r="D41" s="4">
        <f t="shared" si="16"/>
        <v>0</v>
      </c>
      <c r="E41" s="4">
        <v>0</v>
      </c>
      <c r="F41" s="5">
        <v>0</v>
      </c>
      <c r="G41" s="8">
        <f t="shared" si="15"/>
        <v>0</v>
      </c>
    </row>
    <row r="42" spans="1:10" x14ac:dyDescent="0.25">
      <c r="A42" s="7" t="s">
        <v>30</v>
      </c>
      <c r="B42" s="13">
        <f>B43</f>
        <v>0</v>
      </c>
      <c r="C42" s="13">
        <f t="shared" ref="C42:D42" si="17">C43</f>
        <v>0</v>
      </c>
      <c r="D42" s="13">
        <f t="shared" si="17"/>
        <v>0</v>
      </c>
      <c r="E42" s="13">
        <f>E43</f>
        <v>0</v>
      </c>
      <c r="F42" s="13">
        <f>F43</f>
        <v>0</v>
      </c>
      <c r="G42" s="13">
        <f>G43</f>
        <v>0</v>
      </c>
    </row>
    <row r="43" spans="1:10" ht="15.6" customHeight="1" x14ac:dyDescent="0.25">
      <c r="A43" s="6" t="s">
        <v>30</v>
      </c>
      <c r="B43" s="5">
        <f>B20</f>
        <v>0</v>
      </c>
      <c r="C43" s="5">
        <f>C20</f>
        <v>0</v>
      </c>
      <c r="D43" s="4">
        <f>B43+C43</f>
        <v>0</v>
      </c>
      <c r="E43" s="5">
        <f>E20</f>
        <v>0</v>
      </c>
      <c r="F43" s="5">
        <f>F20</f>
        <v>0</v>
      </c>
      <c r="G43" s="8">
        <f>F43-B43</f>
        <v>0</v>
      </c>
      <c r="H43" s="14"/>
      <c r="I43" s="14"/>
      <c r="J43" s="14"/>
    </row>
    <row r="44" spans="1:10" s="20" customFormat="1" ht="21" customHeight="1" x14ac:dyDescent="0.25">
      <c r="A44" s="24" t="s">
        <v>0</v>
      </c>
      <c r="B44" s="25">
        <f>B42+B37+B28</f>
        <v>103000967838</v>
      </c>
      <c r="C44" s="25">
        <f>C42+C37+C28</f>
        <v>0</v>
      </c>
      <c r="D44" s="25">
        <f>D42+D37+D28</f>
        <v>103000967838</v>
      </c>
      <c r="E44" s="25">
        <f>E42+E37+E28</f>
        <v>55966958559.940002</v>
      </c>
      <c r="F44" s="25">
        <f>F42+F37+F28</f>
        <v>55966958559.940002</v>
      </c>
      <c r="G44" s="36">
        <f>G28+G37+G42</f>
        <v>-47034009278.059998</v>
      </c>
      <c r="I44" s="29"/>
    </row>
    <row r="45" spans="1:10" ht="26.25" customHeight="1" x14ac:dyDescent="0.25">
      <c r="E45" s="37" t="s">
        <v>22</v>
      </c>
      <c r="F45" s="37"/>
      <c r="G45" s="36"/>
    </row>
    <row r="46" spans="1:10" ht="17.25" customHeight="1" x14ac:dyDescent="0.25"/>
    <row r="47" spans="1:10" ht="28.5" customHeight="1" x14ac:dyDescent="0.25">
      <c r="A47" s="35" t="s">
        <v>33</v>
      </c>
      <c r="B47" s="35"/>
      <c r="C47" s="35"/>
      <c r="D47" s="35"/>
      <c r="E47" s="35"/>
      <c r="F47" s="35"/>
      <c r="G47" s="35"/>
      <c r="I47" s="16"/>
    </row>
    <row r="48" spans="1:10" x14ac:dyDescent="0.25">
      <c r="A48" s="38"/>
      <c r="B48" s="38"/>
      <c r="C48" s="38"/>
      <c r="D48" s="38"/>
      <c r="E48" s="38"/>
      <c r="F48" s="38"/>
      <c r="G48" s="38"/>
      <c r="I48" s="15"/>
    </row>
    <row r="49" spans="1:7" x14ac:dyDescent="0.25">
      <c r="A49" s="11"/>
      <c r="E49" s="14"/>
      <c r="G49" s="12"/>
    </row>
    <row r="50" spans="1:7" x14ac:dyDescent="0.25">
      <c r="A50" s="33"/>
      <c r="B50" s="34"/>
      <c r="C50" s="34"/>
      <c r="D50" s="34"/>
      <c r="E50" s="34"/>
      <c r="F50" s="34"/>
      <c r="G50" s="34"/>
    </row>
    <row r="51" spans="1:7" x14ac:dyDescent="0.25">
      <c r="D51" s="17"/>
    </row>
    <row r="52" spans="1:7" x14ac:dyDescent="0.25">
      <c r="F52" s="17"/>
    </row>
    <row r="53" spans="1:7" x14ac:dyDescent="0.25">
      <c r="F53" s="17"/>
    </row>
  </sheetData>
  <mergeCells count="15">
    <mergeCell ref="A50:G50"/>
    <mergeCell ref="A47:G47"/>
    <mergeCell ref="G21:G22"/>
    <mergeCell ref="E22:F22"/>
    <mergeCell ref="A24:A26"/>
    <mergeCell ref="B24:G24"/>
    <mergeCell ref="G44:G45"/>
    <mergeCell ref="E45:F45"/>
    <mergeCell ref="A48:G48"/>
    <mergeCell ref="A2:G2"/>
    <mergeCell ref="A3:G3"/>
    <mergeCell ref="A4:G4"/>
    <mergeCell ref="A6:G6"/>
    <mergeCell ref="A7:A9"/>
    <mergeCell ref="B7:G7"/>
  </mergeCells>
  <printOptions horizontalCentered="1"/>
  <pageMargins left="0.70866141732283472" right="0.70866141732283472" top="0.74803149606299213" bottom="0.74803149606299213" header="0.31496062992125984" footer="0.31496062992125984"/>
  <pageSetup scale="64" orientation="portrait" r:id="rId1"/>
  <ignoredErrors>
    <ignoredError sqref="D40:D43 G42 G37 D37:D38 D29:D36" formula="1"/>
    <ignoredError sqref="B9:G9 B26:G2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enero-junio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lanix1785</dc:creator>
  <cp:lastModifiedBy>Josefina Martinez</cp:lastModifiedBy>
  <cp:lastPrinted>2025-07-22T22:33:05Z</cp:lastPrinted>
  <dcterms:created xsi:type="dcterms:W3CDTF">2013-07-26T23:12:20Z</dcterms:created>
  <dcterms:modified xsi:type="dcterms:W3CDTF">2025-08-04T18:55:06Z</dcterms:modified>
</cp:coreProperties>
</file>